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826379\Downloads\"/>
    </mc:Choice>
  </mc:AlternateContent>
  <xr:revisionPtr revIDLastSave="0" documentId="8_{6D9A30E8-EEF3-46A3-A06E-EC122E644EA5}" xr6:coauthVersionLast="47" xr6:coauthVersionMax="47" xr10:uidLastSave="{00000000-0000-0000-0000-000000000000}"/>
  <bookViews>
    <workbookView xWindow="-120" yWindow="-120" windowWidth="29040" windowHeight="15720" xr2:uid="{896DEECC-7EDA-43C4-B3CE-D7CCF4E17BF4}"/>
  </bookViews>
  <sheets>
    <sheet name="Balance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5" i="1" s="1"/>
  <c r="I26" i="1"/>
  <c r="D26" i="1"/>
  <c r="I25" i="1"/>
  <c r="E25" i="1"/>
  <c r="D25" i="1"/>
  <c r="H23" i="1"/>
  <c r="D23" i="1"/>
  <c r="I20" i="1"/>
  <c r="H20" i="1"/>
  <c r="E20" i="1"/>
  <c r="D20" i="1"/>
  <c r="I17" i="1"/>
  <c r="H17" i="1"/>
  <c r="E17" i="1"/>
  <c r="D17" i="1"/>
  <c r="I14" i="1"/>
  <c r="H14" i="1"/>
  <c r="E14" i="1"/>
  <c r="D14" i="1"/>
  <c r="D12" i="1"/>
  <c r="I10" i="1"/>
  <c r="H10" i="1"/>
  <c r="E10" i="1"/>
  <c r="D10" i="1"/>
  <c r="I8" i="1"/>
  <c r="I28" i="1" s="1"/>
  <c r="H8" i="1"/>
  <c r="E8" i="1"/>
  <c r="E28" i="1" s="1"/>
  <c r="I29" i="1" s="1"/>
  <c r="D8" i="1"/>
  <c r="D28" i="1" s="1"/>
  <c r="H28" i="1" l="1"/>
  <c r="H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" authorId="0" shapeId="0" xr:uid="{F8EF1FE6-E329-4475-9965-08E4587A4A37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 shapeId="0" xr:uid="{8E3FEC52-212F-46A5-A1AC-028AD9384774}">
      <text>
        <r>
          <rPr>
            <sz val="10"/>
            <color rgb="FF00000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 shapeId="0" xr:uid="{A7CABD3E-A3A9-4ACF-BA95-AC6CB47AFF29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 shapeId="0" xr:uid="{458A6FD4-AA73-4A47-9119-80CD06A5080C}">
      <text>
        <r>
          <rPr>
            <sz val="10"/>
            <color rgb="FF000000"/>
            <rFont val="Arial"/>
            <family val="2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 shapeId="0" xr:uid="{B14DF61B-F92F-4725-BC87-B3B303E44572}">
      <text>
        <r>
          <rPr>
            <sz val="10"/>
            <color rgb="FF00000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<sst xmlns="http://schemas.openxmlformats.org/spreadsheetml/2006/main" count="64" uniqueCount="53">
  <si>
    <t xml:space="preserve"> Fundo Especial de Promoção de Atividades Culturais - FEPAC (CNPJ: 14.127.749/0001-09)</t>
  </si>
  <si>
    <t>BALANCETE FINANCEIRO</t>
  </si>
  <si>
    <t>ORÇAMENTO FISCAL E DA SEGURIDADE SOCIAL</t>
  </si>
  <si>
    <t>COMPETÊNCIA: MARÇO/2025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</si>
  <si>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</si>
  <si>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</si>
  <si>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</si>
  <si>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</si>
  <si>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</si>
  <si>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</si>
  <si>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</si>
  <si>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</si>
  <si>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</si>
  <si>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</si>
  <si>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</si>
  <si>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</si>
  <si>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</si>
  <si>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</si>
  <si>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</si>
  <si>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</si>
  <si>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</si>
  <si>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</si>
  <si>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</si>
  <si>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</si>
  <si>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</si>
  <si>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</si>
  <si>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</si>
  <si>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</si>
  <si>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</si>
  <si>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</si>
  <si>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</si>
  <si>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</si>
  <si>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</si>
  <si>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</si>
  <si>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</si>
  <si>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</si>
  <si>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</si>
  <si>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</si>
  <si>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</si>
  <si>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</si>
  <si>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</si>
  <si>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family val="2"/>
        <charset val="1"/>
      </rPr>
      <t xml:space="preserve">Fonte: </t>
    </r>
    <r>
      <rPr>
        <sz val="10"/>
        <rFont val="Calibri"/>
        <family val="2"/>
        <charset val="1"/>
      </rPr>
      <t>Relatórios do Sistema de Orçamento e Finanças - SOF.</t>
    </r>
  </si>
  <si>
    <r>
      <rPr>
        <b/>
        <sz val="10"/>
        <color rgb="FFFFFFFF"/>
        <rFont val="Calibri"/>
        <family val="2"/>
        <charset val="1"/>
      </rPr>
      <t xml:space="preserve">Nota Explicativa: 1) </t>
    </r>
    <r>
      <rPr>
        <sz val="10"/>
        <color rgb="FFFFFFFF"/>
        <rFont val="Calibri"/>
        <family val="2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family val="2"/>
        <charset val="1"/>
      </rPr>
      <t xml:space="preserve"> </t>
    </r>
    <r>
      <rPr>
        <sz val="10"/>
        <color rgb="FFFFFFFF"/>
        <rFont val="Calibri"/>
        <family val="2"/>
        <charset val="1"/>
      </rPr>
      <t>FEPAC arrecadadas pelo DAMSP - Instrução Normativa SF/SUTEM 11/2015 - artigo 6º</t>
    </r>
  </si>
  <si>
    <r>
      <rPr>
        <sz val="10"/>
        <color rgb="FFFFFFFF"/>
        <rFont val="Calibri"/>
        <family val="2"/>
        <charset val="1"/>
      </rPr>
      <t xml:space="preserve"> </t>
    </r>
    <r>
      <rPr>
        <b/>
        <sz val="10"/>
        <color rgb="FFFFFFFF"/>
        <rFont val="Calibri"/>
        <family val="2"/>
        <charset val="1"/>
      </rPr>
      <t>Nota Explicativa: 2)</t>
    </r>
    <r>
      <rPr>
        <sz val="10"/>
        <color rgb="FFFFFFFF"/>
        <rFont val="Calibri"/>
        <family val="2"/>
        <charset val="1"/>
      </rPr>
      <t xml:space="preserve"> na coluna dos DISPÊNDIOS compoe a conta  - </t>
    </r>
    <r>
      <rPr>
        <u/>
        <sz val="10"/>
        <color rgb="FFFFFFFF"/>
        <rFont val="Calibri"/>
        <family val="2"/>
        <charset val="1"/>
      </rPr>
      <t>Depósitos Restituíveis e Valores Vinculados</t>
    </r>
    <r>
      <rPr>
        <sz val="10"/>
        <color rgb="FFFFFFFF"/>
        <rFont val="Calibri"/>
        <family val="2"/>
        <charset val="1"/>
      </rPr>
      <t xml:space="preserve"> os valores </t>
    </r>
    <r>
      <rPr>
        <u/>
        <sz val="10"/>
        <color rgb="FFFFFFFF"/>
        <rFont val="Calibri"/>
        <family val="2"/>
        <charset val="1"/>
      </rPr>
      <t>a transferir</t>
    </r>
    <r>
      <rPr>
        <sz val="10"/>
        <color rgb="FFFFFFFF"/>
        <rFont val="Calibri"/>
        <family val="2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</si>
  <si>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ROBERTO ALVES BATALHA</t>
  </si>
  <si>
    <t xml:space="preserve"> PAMELA BATISTA RICARDO</t>
  </si>
  <si>
    <t>JOSÉ ANTONIO SILVA PARENTE</t>
  </si>
  <si>
    <t>CRC 1SP 183.475/O-2</t>
  </si>
  <si>
    <t>RF 787.619-0</t>
  </si>
  <si>
    <t>RG 35.249.XXX-4</t>
  </si>
  <si>
    <t>CONTADOR SMC/CAF</t>
  </si>
  <si>
    <t>COORDENADORA DE ADMINISTRAÇÃO E FINANÇAS - CAF</t>
  </si>
  <si>
    <t>SECRETÁRIO MUNICIPAL DE CULTURA E ECONOMIA CRIATIVA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</si>
</sst>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#,##0.00_ ;\-#,##0.00\ "/>
    <numFmt numFmtId="166" formatCode="_-* #,##0.00_-;\-* #,##0.00_-;_-* \-??_-;_-@_-"/>
    <numFmt numFmtId="167" formatCode="#,##0.00_);\(#,##0.00\);\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sz val="10"/>
      <color rgb="FF000000"/>
      <name val="Arial"/>
      <family val="2"/>
    </font>
    <font>
      <sz val="10"/>
      <name val="Arial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FF0000"/>
      <name val="Calibri Light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u/>
      <sz val="10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>
      <alignment vertical="top"/>
    </xf>
  </cellStyleXfs>
  <cellXfs count="8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44" fontId="1" fillId="3" borderId="0" xfId="2" applyFill="1" applyBorder="1" applyAlignment="1" applyProtection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165" fontId="5" fillId="4" borderId="0" xfId="2" applyNumberFormat="1" applyFont="1" applyFill="1" applyBorder="1" applyAlignment="1" applyProtection="1">
      <alignment horizontal="center" vertical="top"/>
    </xf>
    <xf numFmtId="165" fontId="5" fillId="3" borderId="0" xfId="2" applyNumberFormat="1" applyFont="1" applyFill="1" applyBorder="1" applyAlignment="1" applyProtection="1">
      <alignment horizontal="center" vertical="top"/>
    </xf>
    <xf numFmtId="165" fontId="5" fillId="4" borderId="0" xfId="2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vertical="top"/>
    </xf>
    <xf numFmtId="0" fontId="6" fillId="2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165" fontId="5" fillId="3" borderId="0" xfId="2" applyNumberFormat="1" applyFont="1" applyFill="1" applyBorder="1" applyAlignment="1" applyProtection="1">
      <alignment horizontal="right" vertical="top"/>
    </xf>
    <xf numFmtId="167" fontId="8" fillId="2" borderId="2" xfId="0" applyNumberFormat="1" applyFont="1" applyFill="1" applyBorder="1" applyAlignment="1">
      <alignment horizontal="right" vertical="center"/>
    </xf>
    <xf numFmtId="165" fontId="5" fillId="3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166" fontId="2" fillId="2" borderId="2" xfId="0" applyNumberFormat="1" applyFont="1" applyFill="1" applyBorder="1" applyAlignment="1">
      <alignment vertical="top"/>
    </xf>
    <xf numFmtId="0" fontId="7" fillId="2" borderId="2" xfId="0" applyFont="1" applyFill="1" applyBorder="1" applyAlignment="1">
      <alignment horizontal="left"/>
    </xf>
    <xf numFmtId="167" fontId="8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67" fontId="8" fillId="2" borderId="2" xfId="3" applyNumberFormat="1" applyFont="1" applyFill="1" applyBorder="1" applyAlignment="1">
      <alignment vertical="center"/>
    </xf>
    <xf numFmtId="165" fontId="5" fillId="3" borderId="0" xfId="2" applyNumberFormat="1" applyFont="1" applyFill="1" applyBorder="1" applyAlignment="1" applyProtection="1">
      <alignment horizontal="right" vertical="center"/>
    </xf>
    <xf numFmtId="167" fontId="3" fillId="2" borderId="0" xfId="0" applyNumberFormat="1" applyFont="1" applyFill="1" applyAlignment="1">
      <alignment horizontal="left"/>
    </xf>
    <xf numFmtId="167" fontId="3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43" fontId="2" fillId="3" borderId="0" xfId="1" applyFont="1" applyFill="1" applyBorder="1" applyAlignment="1" applyProtection="1">
      <alignment horizontal="left"/>
    </xf>
    <xf numFmtId="0" fontId="10" fillId="2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166" fontId="7" fillId="2" borderId="2" xfId="0" applyNumberFormat="1" applyFont="1" applyFill="1" applyBorder="1" applyAlignment="1">
      <alignment vertical="top"/>
    </xf>
    <xf numFmtId="167" fontId="11" fillId="2" borderId="2" xfId="3" applyNumberFormat="1" applyFont="1" applyFill="1" applyBorder="1" applyAlignment="1">
      <alignment vertical="center"/>
    </xf>
    <xf numFmtId="167" fontId="11" fillId="2" borderId="2" xfId="3" applyNumberFormat="1" applyFont="1" applyFill="1" applyBorder="1" applyAlignment="1">
      <alignment horizontal="right" vertical="center"/>
    </xf>
    <xf numFmtId="43" fontId="9" fillId="2" borderId="2" xfId="1" applyFont="1" applyFill="1" applyBorder="1" applyAlignment="1" applyProtection="1">
      <alignment vertical="center"/>
    </xf>
    <xf numFmtId="43" fontId="9" fillId="2" borderId="3" xfId="1" applyFont="1" applyFill="1" applyBorder="1" applyAlignment="1" applyProtection="1">
      <alignment vertical="center"/>
    </xf>
    <xf numFmtId="167" fontId="8" fillId="3" borderId="2" xfId="0" applyNumberFormat="1" applyFont="1" applyFill="1" applyBorder="1" applyAlignment="1">
      <alignment horizontal="right" vertical="center"/>
    </xf>
    <xf numFmtId="167" fontId="8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/>
    </xf>
    <xf numFmtId="166" fontId="3" fillId="2" borderId="4" xfId="0" applyNumberFormat="1" applyFont="1" applyFill="1" applyBorder="1" applyAlignment="1">
      <alignment vertical="top"/>
    </xf>
    <xf numFmtId="0" fontId="6" fillId="2" borderId="4" xfId="0" applyFont="1" applyFill="1" applyBorder="1" applyAlignment="1">
      <alignment horizontal="left"/>
    </xf>
    <xf numFmtId="166" fontId="3" fillId="2" borderId="5" xfId="0" applyNumberFormat="1" applyFont="1" applyFill="1" applyBorder="1" applyAlignment="1">
      <alignment vertical="top"/>
    </xf>
    <xf numFmtId="0" fontId="12" fillId="2" borderId="0" xfId="0" applyFont="1" applyFill="1" applyAlignment="1">
      <alignment vertical="center" readingOrder="1"/>
    </xf>
    <xf numFmtId="166" fontId="2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 vertical="center" wrapText="1" readingOrder="1"/>
    </xf>
    <xf numFmtId="0" fontId="14" fillId="2" borderId="0" xfId="0" applyFont="1" applyFill="1" applyAlignment="1">
      <alignment vertical="center" wrapText="1" readingOrder="1"/>
    </xf>
    <xf numFmtId="0" fontId="15" fillId="2" borderId="0" xfId="0" applyFont="1" applyFill="1" applyAlignment="1">
      <alignment horizontal="left" vertical="center" wrapText="1" readingOrder="1"/>
    </xf>
    <xf numFmtId="0" fontId="13" fillId="2" borderId="0" xfId="0" applyFont="1" applyFill="1" applyAlignment="1">
      <alignment horizontal="left" vertical="center" wrapText="1" readingOrder="1"/>
    </xf>
    <xf numFmtId="0" fontId="13" fillId="2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2" fillId="3" borderId="0" xfId="0" applyNumberFormat="1" applyFont="1" applyFill="1" applyAlignment="1">
      <alignment vertical="top"/>
    </xf>
    <xf numFmtId="1" fontId="1" fillId="3" borderId="0" xfId="2" applyNumberFormat="1" applyFill="1" applyBorder="1" applyAlignment="1" applyProtection="1">
      <alignment vertical="top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top"/>
    </xf>
    <xf numFmtId="44" fontId="1" fillId="3" borderId="0" xfId="2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165" fontId="6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/>
    </xf>
    <xf numFmtId="165" fontId="7" fillId="3" borderId="0" xfId="0" applyNumberFormat="1" applyFont="1" applyFill="1" applyBorder="1" applyAlignment="1">
      <alignment horizontal="left"/>
    </xf>
    <xf numFmtId="165" fontId="6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165" fontId="6" fillId="4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Border="1" applyAlignment="1">
      <alignment horizontal="left" vertical="center"/>
    </xf>
    <xf numFmtId="165" fontId="7" fillId="3" borderId="0" xfId="0" applyNumberFormat="1" applyFont="1" applyFill="1" applyBorder="1" applyAlignment="1">
      <alignment vertical="top"/>
    </xf>
    <xf numFmtId="165" fontId="7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left"/>
    </xf>
    <xf numFmtId="4" fontId="1" fillId="3" borderId="0" xfId="2" applyNumberFormat="1" applyFill="1" applyBorder="1" applyAlignment="1">
      <alignment vertical="top"/>
    </xf>
    <xf numFmtId="44" fontId="1" fillId="3" borderId="0" xfId="2" applyFill="1" applyBorder="1" applyAlignment="1" applyProtection="1">
      <alignment horizontal="center" vertical="top"/>
    </xf>
    <xf numFmtId="44" fontId="1" fillId="3" borderId="0" xfId="2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49" fontId="1" fillId="3" borderId="0" xfId="2" applyNumberFormat="1" applyFill="1" applyBorder="1" applyAlignment="1" applyProtection="1">
      <alignment horizontal="center" vertical="top"/>
    </xf>
    <xf numFmtId="43" fontId="2" fillId="3" borderId="0" xfId="0" applyNumberFormat="1" applyFont="1" applyFill="1" applyBorder="1" applyAlignment="1">
      <alignment horizontal="center" vertical="top"/>
    </xf>
    <xf numFmtId="164" fontId="2" fillId="3" borderId="0" xfId="0" applyNumberFormat="1" applyFont="1" applyFill="1" applyBorder="1" applyAlignment="1">
      <alignment horizontal="center" vertical="top"/>
    </xf>
  </cellXfs>
  <cellStyles count="4">
    <cellStyle name="Moeda" xfId="2" builtinId="4"/>
    <cellStyle name="Normal" xfId="0" builtinId="0"/>
    <cellStyle name="Normal 4" xfId="3" xr:uid="{798EC17D-3B23-4FDB-AA98-62C90A64B6AD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53BD874-B415-471F-A47D-A6B5958A37D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7315" y="571590"/>
          <a:ext cx="16920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2086230</xdr:colOff>
      <xdr:row>5</xdr:row>
      <xdr:rowOff>89970</xdr:rowOff>
    </xdr:to>
    <xdr:pic>
      <xdr:nvPicPr>
        <xdr:cNvPr id="3" name="Picture -767">
          <a:extLst>
            <a:ext uri="{FF2B5EF4-FFF2-40B4-BE49-F238E27FC236}">
              <a16:creationId xmlns:a16="http://schemas.microsoft.com/office/drawing/2014/main" id="{B0BA6E5C-B55D-415E-A595-2AA31D8F1DD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40555" y="214560"/>
          <a:ext cx="736200" cy="85648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2A02-A38E-465C-A075-3750468ADD30}">
  <dimension ref="A1:IX54"/>
  <sheetViews>
    <sheetView tabSelected="1" workbookViewId="0">
      <selection activeCell="H43" sqref="H43:I46"/>
    </sheetView>
  </sheetViews>
  <sheetFormatPr defaultColWidth="8.85546875" defaultRowHeight="15" x14ac:dyDescent="0.25"/>
  <cols>
    <col min="1" max="1" width="5.5703125" style="3" customWidth="1"/>
    <col min="2" max="2" width="42.28515625" style="3" customWidth="1"/>
    <col min="3" max="3" width="17.28515625" style="3" customWidth="1"/>
    <col min="4" max="4" width="16.85546875" style="3" bestFit="1" customWidth="1"/>
    <col min="5" max="5" width="18.85546875" style="3" bestFit="1" customWidth="1"/>
    <col min="6" max="6" width="17.140625" style="3" customWidth="1"/>
    <col min="7" max="7" width="36.42578125" style="3" customWidth="1"/>
    <col min="8" max="8" width="18" style="3" customWidth="1"/>
    <col min="9" max="9" width="19.85546875" style="3" customWidth="1"/>
    <col min="10" max="10" width="2.28515625" style="3" customWidth="1"/>
    <col min="11" max="11" width="2" style="3" customWidth="1"/>
    <col min="12" max="12" width="2.28515625" style="61" customWidth="1"/>
    <col min="13" max="13" width="22.28515625" style="61" customWidth="1"/>
    <col min="14" max="14" width="16.5703125" style="4" customWidth="1"/>
    <col min="15" max="15" width="3" style="4" customWidth="1"/>
    <col min="16" max="16" width="17" style="4" customWidth="1"/>
    <col min="17" max="17" width="14.28515625" style="62" bestFit="1" customWidth="1"/>
    <col min="18" max="18" width="15.5703125" style="61" customWidth="1"/>
    <col min="19" max="19" width="8.85546875" style="61"/>
    <col min="20" max="16384" width="8.85546875" style="3"/>
  </cols>
  <sheetData>
    <row r="1" spans="1:19" ht="25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</row>
    <row r="2" spans="1:19" x14ac:dyDescent="0.25">
      <c r="A2" s="1"/>
      <c r="B2" s="5" t="s">
        <v>0</v>
      </c>
      <c r="C2" s="5"/>
      <c r="D2" s="5"/>
      <c r="E2" s="5"/>
      <c r="F2" s="5"/>
      <c r="G2" s="5"/>
      <c r="H2" s="5"/>
      <c r="I2" s="1"/>
      <c r="J2" s="2"/>
    </row>
    <row r="3" spans="1:19" ht="12.75" customHeight="1" x14ac:dyDescent="0.25">
      <c r="A3" s="1"/>
      <c r="B3" s="5" t="s">
        <v>1</v>
      </c>
      <c r="C3" s="5"/>
      <c r="D3" s="5"/>
      <c r="E3" s="5"/>
      <c r="F3" s="5"/>
      <c r="G3" s="5"/>
      <c r="H3" s="5"/>
      <c r="I3" s="1"/>
      <c r="J3" s="2"/>
    </row>
    <row r="4" spans="1:19" ht="12.75" customHeight="1" x14ac:dyDescent="0.25">
      <c r="A4" s="1"/>
      <c r="B4" s="5" t="s">
        <v>2</v>
      </c>
      <c r="C4" s="5"/>
      <c r="D4" s="5"/>
      <c r="E4" s="5"/>
      <c r="F4" s="5"/>
      <c r="G4" s="5"/>
      <c r="H4" s="5"/>
      <c r="I4" s="1"/>
      <c r="J4" s="6"/>
    </row>
    <row r="5" spans="1:19" ht="12.75" customHeight="1" x14ac:dyDescent="0.25">
      <c r="A5" s="1"/>
      <c r="B5" s="5" t="s">
        <v>3</v>
      </c>
      <c r="C5" s="5"/>
      <c r="D5" s="5"/>
      <c r="E5" s="5"/>
      <c r="F5" s="5"/>
      <c r="G5" s="5"/>
      <c r="H5" s="5"/>
      <c r="I5" s="1"/>
      <c r="J5" s="6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s="7" customFormat="1" ht="16.5" customHeight="1" x14ac:dyDescent="0.25">
      <c r="A7" s="2"/>
      <c r="B7" s="58" t="s">
        <v>4</v>
      </c>
      <c r="C7" s="58"/>
      <c r="D7" s="59" t="s">
        <v>5</v>
      </c>
      <c r="E7" s="59" t="s">
        <v>6</v>
      </c>
      <c r="F7" s="60" t="s">
        <v>7</v>
      </c>
      <c r="G7" s="60"/>
      <c r="H7" s="59" t="s">
        <v>5</v>
      </c>
      <c r="I7" s="59" t="s">
        <v>6</v>
      </c>
      <c r="J7" s="2"/>
      <c r="L7" s="63"/>
      <c r="M7" s="8"/>
      <c r="N7" s="8"/>
      <c r="O7" s="9"/>
      <c r="P7" s="10"/>
      <c r="Q7" s="10"/>
      <c r="R7" s="64"/>
      <c r="S7" s="64"/>
    </row>
    <row r="8" spans="1:19" s="15" customFormat="1" x14ac:dyDescent="0.25">
      <c r="A8" s="11"/>
      <c r="B8" s="12" t="s">
        <v>8</v>
      </c>
      <c r="C8" s="12"/>
      <c r="D8" s="13">
        <f>D9+D10</f>
        <v>330066.76</v>
      </c>
      <c r="E8" s="13">
        <f>E9+E10</f>
        <v>2309467.7599999998</v>
      </c>
      <c r="F8" s="14" t="s">
        <v>9</v>
      </c>
      <c r="G8" s="14"/>
      <c r="H8" s="13">
        <f>H9+H10</f>
        <v>0</v>
      </c>
      <c r="I8" s="13">
        <f>I9+I10</f>
        <v>3362702.22</v>
      </c>
      <c r="J8" s="11"/>
      <c r="L8" s="65"/>
      <c r="M8" s="66"/>
      <c r="N8" s="16"/>
      <c r="O8" s="16"/>
      <c r="P8" s="16"/>
      <c r="Q8" s="62"/>
      <c r="R8" s="67"/>
      <c r="S8" s="67"/>
    </row>
    <row r="9" spans="1:19" s="15" customFormat="1" x14ac:dyDescent="0.25">
      <c r="A9" s="11"/>
      <c r="B9" s="12" t="s">
        <v>10</v>
      </c>
      <c r="C9" s="12"/>
      <c r="D9" s="13">
        <v>0</v>
      </c>
      <c r="E9" s="17">
        <v>692840.31</v>
      </c>
      <c r="F9" s="14" t="s">
        <v>10</v>
      </c>
      <c r="G9" s="14"/>
      <c r="H9" s="13"/>
      <c r="I9" s="13"/>
      <c r="J9" s="11"/>
      <c r="L9" s="65"/>
      <c r="M9" s="66"/>
      <c r="N9" s="16"/>
      <c r="O9" s="16"/>
      <c r="P9" s="18"/>
      <c r="Q9" s="62"/>
      <c r="R9" s="67"/>
      <c r="S9" s="67"/>
    </row>
    <row r="10" spans="1:19" s="20" customFormat="1" x14ac:dyDescent="0.25">
      <c r="A10" s="19"/>
      <c r="B10" s="12" t="s">
        <v>11</v>
      </c>
      <c r="C10" s="12"/>
      <c r="D10" s="13">
        <f>SUM(D11:D13)</f>
        <v>330066.76</v>
      </c>
      <c r="E10" s="13">
        <f>SUM(E11:E13)</f>
        <v>1616627.45</v>
      </c>
      <c r="F10" s="14" t="s">
        <v>11</v>
      </c>
      <c r="G10" s="14"/>
      <c r="H10" s="13">
        <f>SUM(H11:H13)</f>
        <v>0</v>
      </c>
      <c r="I10" s="13">
        <f>SUM(I11:I13)</f>
        <v>3362702.22</v>
      </c>
      <c r="J10" s="19"/>
      <c r="L10" s="68"/>
      <c r="M10" s="66"/>
      <c r="N10" s="16"/>
      <c r="O10" s="16"/>
      <c r="P10" s="16"/>
      <c r="Q10" s="62"/>
      <c r="R10" s="66"/>
      <c r="S10" s="66"/>
    </row>
    <row r="11" spans="1:19" s="20" customFormat="1" x14ac:dyDescent="0.25">
      <c r="A11" s="19"/>
      <c r="B11" s="21" t="s">
        <v>12</v>
      </c>
      <c r="C11" s="21"/>
      <c r="D11" s="22"/>
      <c r="E11" s="22"/>
      <c r="F11" s="23" t="s">
        <v>12</v>
      </c>
      <c r="G11" s="23"/>
      <c r="H11" s="22"/>
      <c r="I11" s="22"/>
      <c r="J11" s="19"/>
      <c r="L11" s="68"/>
      <c r="M11" s="66"/>
      <c r="N11" s="16"/>
      <c r="O11" s="16"/>
      <c r="P11" s="18"/>
      <c r="Q11" s="62"/>
      <c r="R11" s="66"/>
      <c r="S11" s="66"/>
    </row>
    <row r="12" spans="1:19" s="20" customFormat="1" x14ac:dyDescent="0.25">
      <c r="A12" s="19"/>
      <c r="B12" s="21" t="s">
        <v>13</v>
      </c>
      <c r="C12" s="21"/>
      <c r="D12" s="24">
        <f>268226.33+1899+59941.43</f>
        <v>330066.76</v>
      </c>
      <c r="E12" s="24">
        <v>1616627.45</v>
      </c>
      <c r="F12" s="23" t="s">
        <v>13</v>
      </c>
      <c r="G12" s="23"/>
      <c r="H12" s="22">
        <v>0</v>
      </c>
      <c r="I12" s="25">
        <v>3362702.22</v>
      </c>
      <c r="J12" s="19"/>
      <c r="L12" s="68"/>
      <c r="M12" s="66"/>
      <c r="N12" s="16"/>
      <c r="O12" s="16"/>
      <c r="P12" s="18"/>
      <c r="Q12" s="62"/>
      <c r="R12" s="66"/>
      <c r="S12" s="66"/>
    </row>
    <row r="13" spans="1:19" s="20" customFormat="1" x14ac:dyDescent="0.25">
      <c r="A13" s="19"/>
      <c r="B13" s="21" t="s">
        <v>14</v>
      </c>
      <c r="C13" s="21"/>
      <c r="D13" s="22"/>
      <c r="E13" s="22"/>
      <c r="F13" s="23" t="s">
        <v>14</v>
      </c>
      <c r="G13" s="23"/>
      <c r="H13" s="22"/>
      <c r="I13" s="26"/>
      <c r="J13" s="19"/>
      <c r="L13" s="68"/>
      <c r="M13" s="69"/>
      <c r="N13" s="69"/>
      <c r="O13" s="69"/>
      <c r="P13" s="69"/>
      <c r="Q13" s="69"/>
      <c r="R13" s="66"/>
      <c r="S13" s="66"/>
    </row>
    <row r="14" spans="1:19" s="15" customFormat="1" x14ac:dyDescent="0.25">
      <c r="A14" s="11"/>
      <c r="B14" s="12" t="s">
        <v>15</v>
      </c>
      <c r="C14" s="12"/>
      <c r="D14" s="13">
        <f>SUM(D15:D16)</f>
        <v>0</v>
      </c>
      <c r="E14" s="13">
        <f>SUM(E15:E16)</f>
        <v>0</v>
      </c>
      <c r="F14" s="14" t="s">
        <v>16</v>
      </c>
      <c r="G14" s="14"/>
      <c r="H14" s="13">
        <f>SUM(H15:H16)</f>
        <v>0</v>
      </c>
      <c r="I14" s="13">
        <f>SUM(I15:I16)</f>
        <v>692840.31</v>
      </c>
      <c r="J14" s="11"/>
      <c r="L14" s="65"/>
      <c r="M14" s="66"/>
      <c r="N14" s="16"/>
      <c r="O14" s="16"/>
      <c r="P14" s="18"/>
      <c r="Q14" s="62"/>
      <c r="R14" s="67"/>
      <c r="S14" s="67"/>
    </row>
    <row r="15" spans="1:19" s="20" customFormat="1" x14ac:dyDescent="0.25">
      <c r="A15" s="19"/>
      <c r="B15" s="21" t="s">
        <v>17</v>
      </c>
      <c r="C15" s="21"/>
      <c r="D15" s="22"/>
      <c r="E15" s="22"/>
      <c r="F15" s="23" t="s">
        <v>18</v>
      </c>
      <c r="G15" s="23"/>
      <c r="H15" s="22">
        <v>0</v>
      </c>
      <c r="I15" s="26">
        <v>692840.31</v>
      </c>
      <c r="J15" s="19"/>
      <c r="L15" s="68"/>
      <c r="M15" s="66"/>
      <c r="N15" s="16"/>
      <c r="O15" s="16"/>
      <c r="P15" s="18"/>
      <c r="Q15" s="62"/>
      <c r="R15" s="66"/>
      <c r="S15" s="66"/>
    </row>
    <row r="16" spans="1:19" s="20" customFormat="1" x14ac:dyDescent="0.25">
      <c r="A16" s="19"/>
      <c r="B16" s="21" t="s">
        <v>19</v>
      </c>
      <c r="C16" s="21"/>
      <c r="D16" s="22"/>
      <c r="E16" s="22"/>
      <c r="F16" s="23" t="s">
        <v>20</v>
      </c>
      <c r="G16" s="23"/>
      <c r="H16" s="22"/>
      <c r="I16" s="22"/>
      <c r="J16" s="19"/>
      <c r="L16" s="68"/>
      <c r="M16" s="66"/>
      <c r="N16" s="16"/>
      <c r="O16" s="16"/>
      <c r="P16" s="18"/>
      <c r="Q16" s="62"/>
      <c r="R16" s="66"/>
      <c r="S16" s="66"/>
    </row>
    <row r="17" spans="1:258" s="20" customFormat="1" x14ac:dyDescent="0.25">
      <c r="A17" s="19"/>
      <c r="B17" s="12" t="s">
        <v>21</v>
      </c>
      <c r="C17" s="12"/>
      <c r="D17" s="13">
        <f>SUM(D18:D19)</f>
        <v>0</v>
      </c>
      <c r="E17" s="13">
        <f>SUM(E18:E19)</f>
        <v>0</v>
      </c>
      <c r="F17" s="14" t="s">
        <v>22</v>
      </c>
      <c r="G17" s="14"/>
      <c r="H17" s="13">
        <f>SUM(H18:H19)</f>
        <v>0</v>
      </c>
      <c r="I17" s="13">
        <f>SUM(I18:I19)</f>
        <v>0</v>
      </c>
      <c r="J17" s="19"/>
      <c r="L17" s="68"/>
      <c r="M17" s="70"/>
      <c r="N17" s="27"/>
      <c r="O17" s="27"/>
      <c r="P17" s="18"/>
      <c r="Q17" s="62"/>
      <c r="R17" s="66"/>
      <c r="S17" s="66"/>
    </row>
    <row r="18" spans="1:258" s="15" customFormat="1" x14ac:dyDescent="0.25">
      <c r="A18" s="11"/>
      <c r="B18" s="21" t="s">
        <v>23</v>
      </c>
      <c r="C18" s="21"/>
      <c r="D18" s="22"/>
      <c r="E18" s="22"/>
      <c r="F18" s="23" t="s">
        <v>24</v>
      </c>
      <c r="G18" s="23"/>
      <c r="H18" s="22"/>
      <c r="I18" s="22"/>
      <c r="J18" s="11"/>
      <c r="L18" s="65"/>
      <c r="M18" s="71"/>
      <c r="N18" s="16"/>
      <c r="O18" s="16"/>
      <c r="P18" s="18"/>
      <c r="Q18" s="62"/>
      <c r="R18" s="67"/>
      <c r="S18" s="67"/>
    </row>
    <row r="19" spans="1:258" s="20" customFormat="1" x14ac:dyDescent="0.25">
      <c r="A19" s="19"/>
      <c r="B19" s="21" t="s">
        <v>25</v>
      </c>
      <c r="C19" s="21"/>
      <c r="D19" s="22"/>
      <c r="E19" s="22"/>
      <c r="F19" s="23" t="s">
        <v>26</v>
      </c>
      <c r="G19" s="23"/>
      <c r="H19" s="22"/>
      <c r="I19" s="22"/>
      <c r="J19" s="28"/>
      <c r="K19" s="29"/>
      <c r="L19" s="65"/>
      <c r="M19" s="72"/>
      <c r="N19" s="27"/>
      <c r="O19" s="27"/>
      <c r="P19" s="18"/>
      <c r="Q19" s="62"/>
      <c r="R19" s="67"/>
      <c r="S19" s="67"/>
      <c r="T19" s="29"/>
      <c r="U19" s="30"/>
      <c r="V19" s="15"/>
      <c r="W19" s="15"/>
      <c r="X19" s="15"/>
      <c r="Y19" s="29"/>
      <c r="Z19" s="29"/>
      <c r="AA19" s="29"/>
      <c r="AB19" s="29"/>
      <c r="AC19" s="15"/>
      <c r="AD19" s="15"/>
      <c r="AE19" s="15"/>
      <c r="AF19" s="29"/>
      <c r="AG19" s="29"/>
      <c r="AH19" s="29"/>
      <c r="AI19" s="29"/>
      <c r="AJ19" s="29"/>
      <c r="AK19" s="30"/>
      <c r="AL19" s="15"/>
      <c r="AM19" s="15"/>
      <c r="AN19" s="15"/>
      <c r="AO19" s="29"/>
      <c r="AP19" s="29"/>
      <c r="AQ19" s="29"/>
      <c r="AR19" s="29"/>
      <c r="AS19" s="15"/>
      <c r="AT19" s="15"/>
      <c r="AU19" s="15"/>
      <c r="AV19" s="29"/>
      <c r="AW19" s="29"/>
      <c r="AX19" s="29"/>
      <c r="AY19" s="29"/>
      <c r="AZ19" s="29"/>
      <c r="BA19" s="30"/>
      <c r="BB19" s="15"/>
      <c r="BC19" s="15"/>
      <c r="BD19" s="15"/>
      <c r="BE19" s="29"/>
      <c r="BF19" s="29"/>
      <c r="BG19" s="29"/>
      <c r="BH19" s="29"/>
      <c r="BI19" s="15"/>
      <c r="BJ19" s="15"/>
      <c r="BK19" s="15"/>
      <c r="BL19" s="29"/>
      <c r="BM19" s="29"/>
      <c r="BN19" s="29"/>
      <c r="BO19" s="29"/>
      <c r="BP19" s="29"/>
      <c r="BQ19" s="30"/>
      <c r="BR19" s="15"/>
      <c r="BS19" s="15"/>
      <c r="BT19" s="15"/>
      <c r="BU19" s="29"/>
      <c r="BV19" s="29"/>
      <c r="BW19" s="29"/>
      <c r="BX19" s="29"/>
      <c r="BY19" s="15"/>
      <c r="BZ19" s="15"/>
      <c r="CA19" s="15"/>
      <c r="CB19" s="29"/>
      <c r="CC19" s="29"/>
      <c r="CD19" s="29"/>
      <c r="CE19" s="29"/>
      <c r="CF19" s="29"/>
      <c r="CG19" s="30"/>
      <c r="CH19" s="15"/>
      <c r="CI19" s="15"/>
      <c r="CJ19" s="15"/>
      <c r="CK19" s="29"/>
      <c r="CL19" s="29"/>
      <c r="CM19" s="29"/>
      <c r="CN19" s="29"/>
      <c r="CO19" s="15"/>
      <c r="CP19" s="15"/>
      <c r="CQ19" s="15"/>
      <c r="CR19" s="29"/>
      <c r="CS19" s="29"/>
      <c r="CT19" s="29"/>
      <c r="CU19" s="29"/>
      <c r="CV19" s="29"/>
      <c r="CW19" s="30"/>
      <c r="CX19" s="15"/>
      <c r="CY19" s="15"/>
      <c r="CZ19" s="15"/>
      <c r="DA19" s="29"/>
      <c r="DB19" s="29"/>
      <c r="DC19" s="29"/>
      <c r="DD19" s="29"/>
      <c r="DE19" s="15"/>
      <c r="DF19" s="15"/>
      <c r="DG19" s="15"/>
      <c r="DH19" s="29"/>
      <c r="DI19" s="29"/>
      <c r="DJ19" s="29"/>
      <c r="DK19" s="29"/>
      <c r="DL19" s="29"/>
      <c r="DM19" s="30"/>
      <c r="DN19" s="15"/>
      <c r="DO19" s="15"/>
      <c r="DP19" s="15"/>
      <c r="DQ19" s="29"/>
      <c r="DR19" s="29"/>
      <c r="DS19" s="29"/>
      <c r="DT19" s="29"/>
      <c r="DU19" s="15"/>
      <c r="DV19" s="15"/>
      <c r="DW19" s="15"/>
      <c r="DX19" s="29"/>
      <c r="DY19" s="29"/>
      <c r="DZ19" s="29"/>
      <c r="EA19" s="29"/>
      <c r="EB19" s="29"/>
      <c r="EC19" s="30"/>
      <c r="ED19" s="15"/>
      <c r="EE19" s="15"/>
      <c r="EF19" s="15"/>
      <c r="EG19" s="29"/>
      <c r="EH19" s="29"/>
      <c r="EI19" s="29"/>
      <c r="EJ19" s="29"/>
      <c r="EK19" s="15"/>
      <c r="EL19" s="15"/>
      <c r="EM19" s="15"/>
      <c r="EN19" s="29"/>
      <c r="EO19" s="29"/>
      <c r="EP19" s="29"/>
      <c r="EQ19" s="29"/>
      <c r="ER19" s="29"/>
      <c r="ES19" s="30"/>
      <c r="ET19" s="15"/>
      <c r="EU19" s="15"/>
      <c r="EV19" s="15"/>
      <c r="EW19" s="29"/>
      <c r="EX19" s="29"/>
      <c r="EY19" s="29"/>
      <c r="EZ19" s="29"/>
      <c r="FA19" s="15"/>
      <c r="FB19" s="15"/>
      <c r="FC19" s="15"/>
      <c r="FD19" s="29"/>
      <c r="FE19" s="29"/>
      <c r="FF19" s="29"/>
      <c r="FG19" s="29"/>
      <c r="FH19" s="29"/>
      <c r="FI19" s="30"/>
      <c r="FJ19" s="15"/>
      <c r="FK19" s="15"/>
      <c r="FL19" s="15"/>
      <c r="FM19" s="29"/>
      <c r="FN19" s="29"/>
      <c r="FO19" s="29"/>
      <c r="FP19" s="29"/>
      <c r="FQ19" s="15"/>
      <c r="FR19" s="15"/>
      <c r="FS19" s="15"/>
      <c r="FT19" s="29"/>
      <c r="FU19" s="29"/>
      <c r="FV19" s="29"/>
      <c r="FW19" s="29"/>
      <c r="FX19" s="29"/>
      <c r="FY19" s="30"/>
      <c r="FZ19" s="15"/>
      <c r="GA19" s="15"/>
      <c r="GB19" s="15"/>
      <c r="GC19" s="29"/>
      <c r="GD19" s="29"/>
      <c r="GE19" s="29"/>
      <c r="GF19" s="29"/>
      <c r="GG19" s="15"/>
      <c r="GH19" s="15"/>
      <c r="GI19" s="15"/>
      <c r="GJ19" s="29"/>
      <c r="GK19" s="29"/>
      <c r="GL19" s="29"/>
      <c r="GM19" s="29"/>
      <c r="GN19" s="29"/>
      <c r="GO19" s="30"/>
      <c r="GP19" s="15"/>
      <c r="GQ19" s="15"/>
      <c r="GR19" s="15"/>
      <c r="GS19" s="29"/>
      <c r="GT19" s="29"/>
      <c r="GU19" s="29"/>
      <c r="GV19" s="29"/>
      <c r="GW19" s="15"/>
      <c r="GX19" s="15"/>
      <c r="GY19" s="15"/>
      <c r="GZ19" s="29"/>
      <c r="HA19" s="29"/>
      <c r="HB19" s="29"/>
      <c r="HC19" s="29"/>
      <c r="HD19" s="29"/>
      <c r="HE19" s="30"/>
      <c r="HF19" s="15"/>
      <c r="HG19" s="15"/>
      <c r="HH19" s="15"/>
      <c r="HI19" s="29"/>
      <c r="HJ19" s="29"/>
      <c r="HK19" s="29"/>
      <c r="HL19" s="29"/>
      <c r="HM19" s="15"/>
      <c r="HN19" s="15"/>
      <c r="HO19" s="15"/>
      <c r="HP19" s="29"/>
      <c r="HQ19" s="29"/>
      <c r="HR19" s="29"/>
      <c r="HS19" s="29"/>
      <c r="HT19" s="29"/>
      <c r="HU19" s="30"/>
      <c r="HV19" s="15"/>
      <c r="HW19" s="15"/>
      <c r="HX19" s="15"/>
      <c r="HY19" s="29"/>
      <c r="HZ19" s="29"/>
      <c r="IA19" s="29"/>
      <c r="IB19" s="29"/>
      <c r="IC19" s="15"/>
      <c r="ID19" s="15"/>
      <c r="IE19" s="15"/>
      <c r="IF19" s="29"/>
      <c r="IG19" s="29"/>
      <c r="IH19" s="29"/>
      <c r="II19" s="29"/>
      <c r="IJ19" s="29"/>
      <c r="IK19" s="30"/>
      <c r="IL19" s="15"/>
      <c r="IM19" s="15"/>
      <c r="IN19" s="15"/>
      <c r="IO19" s="29"/>
      <c r="IP19" s="29"/>
      <c r="IQ19" s="29"/>
      <c r="IR19" s="29"/>
      <c r="IS19" s="15"/>
      <c r="IT19" s="15"/>
      <c r="IU19" s="15"/>
      <c r="IV19" s="29"/>
      <c r="IW19" s="29"/>
      <c r="IX19" s="29"/>
    </row>
    <row r="20" spans="1:258" s="20" customFormat="1" x14ac:dyDescent="0.25">
      <c r="A20" s="19"/>
      <c r="B20" s="12" t="s">
        <v>27</v>
      </c>
      <c r="C20" s="12"/>
      <c r="D20" s="13">
        <f>SUM(D21:D24)</f>
        <v>0</v>
      </c>
      <c r="E20" s="13">
        <f>SUM(E21:E24)</f>
        <v>640114</v>
      </c>
      <c r="F20" s="14" t="s">
        <v>28</v>
      </c>
      <c r="G20" s="14"/>
      <c r="H20" s="13">
        <f>SUM(H21:H24)</f>
        <v>666845</v>
      </c>
      <c r="I20" s="13">
        <f>SUM(I21:I24)</f>
        <v>0</v>
      </c>
      <c r="J20" s="19"/>
      <c r="L20" s="68"/>
      <c r="M20" s="71"/>
      <c r="N20" s="16"/>
      <c r="O20" s="16"/>
      <c r="P20" s="18"/>
      <c r="Q20" s="62"/>
      <c r="R20" s="67"/>
      <c r="S20" s="66"/>
      <c r="T20" s="31"/>
      <c r="AJ20" s="31"/>
      <c r="AZ20" s="31"/>
      <c r="BP20" s="31"/>
      <c r="CF20" s="31"/>
      <c r="CV20" s="31"/>
      <c r="DL20" s="31"/>
      <c r="EB20" s="31"/>
      <c r="ER20" s="31"/>
      <c r="FH20" s="31"/>
      <c r="FX20" s="31"/>
      <c r="GN20" s="31"/>
      <c r="HD20" s="31"/>
      <c r="HT20" s="31"/>
      <c r="IJ20" s="31"/>
    </row>
    <row r="21" spans="1:258" s="20" customFormat="1" x14ac:dyDescent="0.25">
      <c r="A21" s="19"/>
      <c r="B21" s="21" t="s">
        <v>29</v>
      </c>
      <c r="C21" s="21"/>
      <c r="D21" s="22">
        <v>0</v>
      </c>
      <c r="E21" s="22">
        <v>522159</v>
      </c>
      <c r="F21" s="23" t="s">
        <v>30</v>
      </c>
      <c r="G21" s="23"/>
      <c r="H21" s="22">
        <v>545952</v>
      </c>
      <c r="I21" s="22"/>
      <c r="J21" s="32"/>
      <c r="K21" s="33"/>
      <c r="L21" s="73"/>
      <c r="M21" s="71"/>
      <c r="N21" s="16"/>
      <c r="O21" s="16"/>
      <c r="P21" s="18"/>
      <c r="Q21" s="62"/>
      <c r="R21" s="66"/>
      <c r="S21" s="66"/>
      <c r="T21" s="33"/>
      <c r="U21" s="30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0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0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0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0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0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0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0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0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0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0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0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0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0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0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</row>
    <row r="22" spans="1:258" s="20" customFormat="1" x14ac:dyDescent="0.25">
      <c r="A22" s="19"/>
      <c r="B22" s="21" t="s">
        <v>31</v>
      </c>
      <c r="C22" s="21"/>
      <c r="D22" s="34">
        <v>0</v>
      </c>
      <c r="E22" s="22">
        <v>117955</v>
      </c>
      <c r="F22" s="23" t="s">
        <v>32</v>
      </c>
      <c r="G22" s="23"/>
      <c r="H22" s="22">
        <v>112824</v>
      </c>
      <c r="I22" s="22"/>
      <c r="J22" s="19"/>
      <c r="L22" s="68"/>
      <c r="M22" s="71"/>
      <c r="N22" s="16"/>
      <c r="O22" s="16"/>
      <c r="P22" s="18"/>
      <c r="Q22" s="62"/>
      <c r="R22" s="66"/>
      <c r="S22" s="66"/>
    </row>
    <row r="23" spans="1:258" s="20" customFormat="1" x14ac:dyDescent="0.25">
      <c r="A23" s="19"/>
      <c r="B23" s="21" t="s">
        <v>33</v>
      </c>
      <c r="C23" s="21"/>
      <c r="D23" s="22">
        <f>30793-7400-2262-7000-1131-4000-4000-5000</f>
        <v>0</v>
      </c>
      <c r="E23" s="22"/>
      <c r="F23" s="23" t="s">
        <v>33</v>
      </c>
      <c r="G23" s="23"/>
      <c r="H23" s="22">
        <f>38862-7400-2262-7000-1131-4000-4000-5000</f>
        <v>8069</v>
      </c>
      <c r="I23" s="22"/>
      <c r="J23" s="19"/>
      <c r="L23" s="68"/>
      <c r="M23" s="66"/>
      <c r="N23" s="74"/>
      <c r="O23" s="66"/>
      <c r="P23" s="66"/>
      <c r="Q23" s="62"/>
      <c r="R23" s="66"/>
      <c r="S23" s="66"/>
    </row>
    <row r="24" spans="1:258" s="20" customFormat="1" x14ac:dyDescent="0.25">
      <c r="A24" s="19"/>
      <c r="B24" s="23" t="s">
        <v>34</v>
      </c>
      <c r="C24" s="23"/>
      <c r="D24" s="22"/>
      <c r="E24" s="22"/>
      <c r="F24" s="23" t="s">
        <v>35</v>
      </c>
      <c r="G24" s="23"/>
      <c r="H24" s="22"/>
      <c r="I24" s="22"/>
      <c r="J24" s="19"/>
      <c r="L24" s="68"/>
      <c r="M24" s="68"/>
      <c r="N24" s="68"/>
      <c r="O24" s="68"/>
      <c r="P24" s="68"/>
      <c r="Q24" s="62"/>
      <c r="R24" s="68"/>
      <c r="S24" s="68"/>
    </row>
    <row r="25" spans="1:258" s="20" customFormat="1" x14ac:dyDescent="0.25">
      <c r="A25" s="19"/>
      <c r="B25" s="12" t="s">
        <v>36</v>
      </c>
      <c r="C25" s="12"/>
      <c r="D25" s="13">
        <f>SUM(D26:D27)</f>
        <v>2168643.5099999998</v>
      </c>
      <c r="E25" s="13">
        <f>SUM(E26:E27)</f>
        <v>3783171.64</v>
      </c>
      <c r="F25" s="14" t="s">
        <v>37</v>
      </c>
      <c r="G25" s="14"/>
      <c r="H25" s="13">
        <f>SUM(H26:H27)</f>
        <v>1831865.27</v>
      </c>
      <c r="I25" s="13">
        <f>SUM(I26:I27)</f>
        <v>2677210.8699999996</v>
      </c>
      <c r="J25" s="19"/>
      <c r="L25" s="68"/>
      <c r="M25" s="68"/>
      <c r="N25" s="68"/>
      <c r="O25" s="68"/>
      <c r="P25" s="68"/>
      <c r="Q25" s="62"/>
      <c r="R25" s="68"/>
      <c r="S25" s="68"/>
    </row>
    <row r="26" spans="1:258" s="20" customFormat="1" x14ac:dyDescent="0.25">
      <c r="A26" s="19"/>
      <c r="B26" s="21" t="s">
        <v>38</v>
      </c>
      <c r="C26" s="21"/>
      <c r="D26" s="35">
        <f>2552179.03-692840.31</f>
        <v>1859338.7199999997</v>
      </c>
      <c r="E26" s="36">
        <v>3067190.93</v>
      </c>
      <c r="F26" s="23" t="s">
        <v>38</v>
      </c>
      <c r="G26" s="23"/>
      <c r="H26" s="37">
        <v>1578790.46</v>
      </c>
      <c r="I26" s="38">
        <f>2552179.03-692840.31</f>
        <v>1859338.7199999997</v>
      </c>
      <c r="J26" s="19"/>
      <c r="L26" s="68"/>
      <c r="M26" s="68"/>
      <c r="N26" s="68"/>
      <c r="O26" s="68"/>
      <c r="P26" s="68"/>
      <c r="Q26" s="62"/>
      <c r="R26" s="68"/>
      <c r="S26" s="68"/>
    </row>
    <row r="27" spans="1:258" s="20" customFormat="1" x14ac:dyDescent="0.25">
      <c r="A27" s="19"/>
      <c r="B27" s="21" t="s">
        <v>33</v>
      </c>
      <c r="C27" s="21"/>
      <c r="D27" s="39">
        <v>309304.78999999998</v>
      </c>
      <c r="E27" s="17">
        <v>715980.71</v>
      </c>
      <c r="F27" s="23" t="s">
        <v>33</v>
      </c>
      <c r="G27" s="23"/>
      <c r="H27" s="26">
        <f>1899+268226.33-17050.52</f>
        <v>253074.81000000003</v>
      </c>
      <c r="I27" s="40">
        <v>817872.15</v>
      </c>
      <c r="J27" s="19"/>
      <c r="L27" s="68"/>
      <c r="M27" s="68"/>
      <c r="N27" s="68"/>
      <c r="O27" s="68"/>
      <c r="P27" s="68"/>
      <c r="Q27" s="62"/>
      <c r="R27" s="68"/>
      <c r="S27" s="68"/>
    </row>
    <row r="28" spans="1:258" s="20" customFormat="1" x14ac:dyDescent="0.25">
      <c r="A28" s="19"/>
      <c r="B28" s="41" t="s">
        <v>39</v>
      </c>
      <c r="C28" s="41"/>
      <c r="D28" s="42">
        <f>D8+D14+D17+D20+D25</f>
        <v>2498710.2699999996</v>
      </c>
      <c r="E28" s="42">
        <f>E8+E14+E17+E20+E25</f>
        <v>6732753.4000000004</v>
      </c>
      <c r="F28" s="43" t="s">
        <v>40</v>
      </c>
      <c r="G28" s="43"/>
      <c r="H28" s="42">
        <f>H8+H14+H17+H20+H25</f>
        <v>2498710.27</v>
      </c>
      <c r="I28" s="44">
        <f>I8+I14+I17+I20+I25</f>
        <v>6732753.4000000004</v>
      </c>
      <c r="J28" s="19"/>
      <c r="L28" s="68"/>
      <c r="M28" s="68"/>
      <c r="N28" s="68"/>
      <c r="O28" s="68"/>
      <c r="P28" s="68"/>
      <c r="Q28" s="62"/>
      <c r="R28" s="68"/>
      <c r="S28" s="68"/>
    </row>
    <row r="29" spans="1:258" s="20" customFormat="1" ht="13.5" customHeight="1" x14ac:dyDescent="0.25">
      <c r="A29" s="19"/>
      <c r="B29" s="45" t="s">
        <v>41</v>
      </c>
      <c r="C29" s="45"/>
      <c r="D29" s="19"/>
      <c r="E29" s="19"/>
      <c r="F29" s="19"/>
      <c r="G29" s="19"/>
      <c r="H29" s="46">
        <f>D28-H28</f>
        <v>0</v>
      </c>
      <c r="I29" s="46">
        <f>E28-I28</f>
        <v>0</v>
      </c>
      <c r="J29" s="19"/>
      <c r="L29" s="68"/>
      <c r="M29" s="68"/>
      <c r="N29" s="68"/>
      <c r="O29" s="68"/>
      <c r="P29" s="68"/>
      <c r="Q29" s="62"/>
      <c r="R29" s="68"/>
      <c r="S29" s="68"/>
    </row>
    <row r="30" spans="1:258" s="20" customFormat="1" ht="12" customHeight="1" x14ac:dyDescent="0.25">
      <c r="A30" s="19"/>
      <c r="B30" s="47" t="s">
        <v>42</v>
      </c>
      <c r="C30" s="47"/>
      <c r="D30" s="47"/>
      <c r="E30" s="47"/>
      <c r="F30" s="47"/>
      <c r="G30" s="47"/>
      <c r="H30" s="47"/>
      <c r="I30" s="47"/>
      <c r="J30" s="19"/>
      <c r="L30" s="68"/>
      <c r="M30" s="68"/>
      <c r="N30" s="68"/>
      <c r="O30" s="68"/>
      <c r="P30" s="68"/>
      <c r="Q30" s="62"/>
      <c r="R30" s="68"/>
      <c r="S30" s="68"/>
    </row>
    <row r="31" spans="1:258" ht="5.25" hidden="1" customHeight="1" x14ac:dyDescent="0.25">
      <c r="A31" s="1"/>
      <c r="B31" s="48"/>
      <c r="C31" s="48"/>
      <c r="D31" s="48"/>
      <c r="E31" s="48"/>
      <c r="F31" s="48"/>
      <c r="G31" s="48"/>
      <c r="H31" s="48"/>
      <c r="I31" s="48"/>
      <c r="J31" s="1"/>
    </row>
    <row r="32" spans="1:258" ht="12" customHeight="1" x14ac:dyDescent="0.25">
      <c r="A32" s="1"/>
      <c r="B32" s="49" t="s">
        <v>43</v>
      </c>
      <c r="C32" s="49"/>
      <c r="D32" s="49"/>
      <c r="E32" s="49"/>
      <c r="F32" s="49"/>
      <c r="G32" s="49"/>
      <c r="H32" s="49"/>
      <c r="I32" s="49"/>
      <c r="J32" s="1"/>
    </row>
    <row r="33" spans="1:18" ht="7.5" customHeight="1" x14ac:dyDescent="0.25">
      <c r="A33" s="1"/>
      <c r="B33" s="50"/>
      <c r="C33" s="50"/>
      <c r="D33" s="50"/>
      <c r="E33" s="50"/>
      <c r="F33" s="50"/>
      <c r="G33" s="50"/>
      <c r="H33" s="50"/>
      <c r="I33" s="50"/>
      <c r="J33" s="1"/>
    </row>
    <row r="34" spans="1:18" ht="3.75" customHeight="1" x14ac:dyDescent="0.25">
      <c r="A34" s="1"/>
      <c r="B34" s="51"/>
      <c r="C34" s="51"/>
      <c r="D34" s="51"/>
      <c r="E34" s="51"/>
      <c r="F34" s="51"/>
      <c r="G34" s="51"/>
      <c r="H34" s="51"/>
      <c r="I34" s="51"/>
      <c r="J34" s="1"/>
    </row>
    <row r="35" spans="1:18" x14ac:dyDescent="0.25">
      <c r="A35" s="1"/>
      <c r="B35" s="52" t="s">
        <v>44</v>
      </c>
      <c r="C35" s="52"/>
      <c r="D35" s="53" t="s">
        <v>45</v>
      </c>
      <c r="E35" s="53"/>
      <c r="F35" s="52"/>
      <c r="G35" s="53" t="s">
        <v>46</v>
      </c>
      <c r="H35" s="53"/>
      <c r="I35" s="53"/>
      <c r="J35" s="1"/>
    </row>
    <row r="36" spans="1:18" x14ac:dyDescent="0.25">
      <c r="A36" s="1"/>
      <c r="B36" s="54" t="s">
        <v>47</v>
      </c>
      <c r="C36" s="54"/>
      <c r="D36" s="55" t="s">
        <v>48</v>
      </c>
      <c r="E36" s="55"/>
      <c r="F36" s="54"/>
      <c r="G36" s="55" t="s">
        <v>49</v>
      </c>
      <c r="H36" s="55"/>
      <c r="I36" s="55"/>
      <c r="J36" s="1"/>
    </row>
    <row r="37" spans="1:18" ht="13.5" customHeight="1" x14ac:dyDescent="0.25">
      <c r="A37" s="1"/>
      <c r="B37" s="52" t="s">
        <v>50</v>
      </c>
      <c r="C37" s="53" t="s">
        <v>51</v>
      </c>
      <c r="D37" s="53"/>
      <c r="E37" s="53"/>
      <c r="F37" s="53"/>
      <c r="G37" s="53" t="s">
        <v>52</v>
      </c>
      <c r="H37" s="53"/>
      <c r="I37" s="53"/>
      <c r="J37" s="1"/>
    </row>
    <row r="38" spans="1:18" ht="9" customHeight="1" x14ac:dyDescent="0.25">
      <c r="A38" s="1"/>
      <c r="B38" s="2"/>
      <c r="C38" s="2"/>
      <c r="D38" s="1"/>
      <c r="E38" s="1"/>
      <c r="F38" s="1"/>
      <c r="G38" s="1"/>
      <c r="H38" s="1"/>
      <c r="I38" s="1"/>
      <c r="J38" s="1"/>
    </row>
    <row r="39" spans="1:18" ht="13.5" customHeight="1" x14ac:dyDescent="0.25"/>
    <row r="40" spans="1:18" ht="13.5" customHeight="1" x14ac:dyDescent="0.25">
      <c r="H40" s="56"/>
      <c r="N40" s="75"/>
      <c r="O40" s="75"/>
      <c r="P40" s="75"/>
      <c r="Q40" s="76"/>
      <c r="R40" s="77"/>
    </row>
    <row r="41" spans="1:18" ht="13.5" customHeight="1" x14ac:dyDescent="0.25">
      <c r="N41" s="78"/>
      <c r="O41" s="75"/>
      <c r="P41" s="75"/>
      <c r="Q41" s="76"/>
      <c r="R41" s="79"/>
    </row>
    <row r="42" spans="1:18" ht="13.5" customHeight="1" x14ac:dyDescent="0.25">
      <c r="N42" s="78"/>
      <c r="O42" s="75"/>
      <c r="P42" s="75"/>
      <c r="Q42" s="76"/>
      <c r="R42" s="79"/>
    </row>
    <row r="43" spans="1:18" ht="13.5" customHeight="1" x14ac:dyDescent="0.25">
      <c r="N43" s="78"/>
      <c r="O43" s="75"/>
      <c r="P43" s="75"/>
      <c r="Q43" s="76"/>
      <c r="R43" s="79"/>
    </row>
    <row r="44" spans="1:18" ht="13.5" customHeight="1" x14ac:dyDescent="0.25">
      <c r="N44" s="78"/>
      <c r="O44" s="75"/>
      <c r="P44" s="75"/>
      <c r="Q44" s="76"/>
      <c r="R44" s="79"/>
    </row>
    <row r="45" spans="1:18" x14ac:dyDescent="0.25">
      <c r="N45" s="78"/>
      <c r="O45" s="75"/>
      <c r="P45" s="75"/>
      <c r="Q45" s="76"/>
      <c r="R45" s="80"/>
    </row>
    <row r="46" spans="1:18" ht="18" customHeight="1" x14ac:dyDescent="0.25">
      <c r="N46" s="57"/>
    </row>
    <row r="47" spans="1:18" ht="13.5" customHeight="1" x14ac:dyDescent="0.25">
      <c r="N47" s="57"/>
    </row>
    <row r="48" spans="1:18" ht="13.5" customHeight="1" x14ac:dyDescent="0.25">
      <c r="N48" s="57"/>
    </row>
    <row r="49" spans="14:14" ht="19.5" customHeight="1" x14ac:dyDescent="0.25">
      <c r="N49" s="57"/>
    </row>
    <row r="50" spans="14:14" ht="13.5" customHeight="1" x14ac:dyDescent="0.25">
      <c r="N50" s="57"/>
    </row>
    <row r="51" spans="14:14" ht="13.5" customHeight="1" x14ac:dyDescent="0.25">
      <c r="N51" s="57"/>
    </row>
    <row r="52" spans="14:14" x14ac:dyDescent="0.25">
      <c r="N52" s="57"/>
    </row>
    <row r="53" spans="14:14" x14ac:dyDescent="0.25">
      <c r="N53" s="57"/>
    </row>
    <row r="54" spans="14:14" x14ac:dyDescent="0.25">
      <c r="N54" s="57"/>
    </row>
  </sheetData>
  <mergeCells count="60">
    <mergeCell ref="D36:E36"/>
    <mergeCell ref="C37:F37"/>
    <mergeCell ref="G37:I37"/>
    <mergeCell ref="G35:I35"/>
    <mergeCell ref="G36:I36"/>
    <mergeCell ref="B28:C28"/>
    <mergeCell ref="F28:G28"/>
    <mergeCell ref="B30:I30"/>
    <mergeCell ref="B32:I32"/>
    <mergeCell ref="B33:I33"/>
    <mergeCell ref="D35:E35"/>
    <mergeCell ref="B25:C25"/>
    <mergeCell ref="F25:G25"/>
    <mergeCell ref="B26:C26"/>
    <mergeCell ref="F26:G26"/>
    <mergeCell ref="B27:C27"/>
    <mergeCell ref="F27:G27"/>
    <mergeCell ref="B22:C22"/>
    <mergeCell ref="F22:G22"/>
    <mergeCell ref="B23:C23"/>
    <mergeCell ref="F23:G23"/>
    <mergeCell ref="B24:C24"/>
    <mergeCell ref="F24:G24"/>
    <mergeCell ref="B19:C19"/>
    <mergeCell ref="F19:G19"/>
    <mergeCell ref="B20:C20"/>
    <mergeCell ref="F20:G20"/>
    <mergeCell ref="B21:C21"/>
    <mergeCell ref="F21:G21"/>
    <mergeCell ref="B16:C16"/>
    <mergeCell ref="F16:G16"/>
    <mergeCell ref="B17:C17"/>
    <mergeCell ref="F17:G17"/>
    <mergeCell ref="B18:C18"/>
    <mergeCell ref="F18:G18"/>
    <mergeCell ref="B13:C13"/>
    <mergeCell ref="F13:G13"/>
    <mergeCell ref="M13:Q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M7:N7"/>
    <mergeCell ref="P7:Q7"/>
    <mergeCell ref="B8:C8"/>
    <mergeCell ref="F8:G8"/>
    <mergeCell ref="B9:C9"/>
    <mergeCell ref="F9:G9"/>
    <mergeCell ref="B2:H2"/>
    <mergeCell ref="B3:H3"/>
    <mergeCell ref="B4:H4"/>
    <mergeCell ref="B5:H5"/>
    <mergeCell ref="B7:C7"/>
    <mergeCell ref="F7:G7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Roberto da Silva - SMC DEC</dc:creator>
  <cp:lastModifiedBy>Claudio Roberto da Silva - SMC DEC</cp:lastModifiedBy>
  <dcterms:created xsi:type="dcterms:W3CDTF">2025-06-11T22:58:32Z</dcterms:created>
  <dcterms:modified xsi:type="dcterms:W3CDTF">2025-06-11T23:02:33Z</dcterms:modified>
</cp:coreProperties>
</file>